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FSAE\Github\cad-workshop\Front Wing 223\"/>
    </mc:Choice>
  </mc:AlternateContent>
  <xr:revisionPtr revIDLastSave="0" documentId="13_ncr:1_{68F902A3-CAB4-47A1-B333-329710D96AD6}" xr6:coauthVersionLast="47" xr6:coauthVersionMax="47" xr10:uidLastSave="{00000000-0000-0000-0000-000000000000}"/>
  <bookViews>
    <workbookView xWindow="-108" yWindow="-108" windowWidth="23256" windowHeight="12456" activeTab="4" xr2:uid="{8CE1CFD6-BD9B-4280-979A-4FC89B757328}"/>
  </bookViews>
  <sheets>
    <sheet name="222 Design" sheetId="5" r:id="rId1"/>
    <sheet name="Original X-Brace Images" sheetId="1" r:id="rId2"/>
    <sheet name="Original X-Brace Results" sheetId="2" r:id="rId3"/>
    <sheet name="X-Brace.1 Images" sheetId="3" r:id="rId4"/>
    <sheet name="X-Brace.1 Results" sheetId="4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20" i="4" l="1"/>
  <c r="F20" i="4"/>
  <c r="G20" i="4"/>
  <c r="G12" i="4"/>
  <c r="H12" i="4"/>
  <c r="F12" i="4"/>
  <c r="C21" i="2"/>
  <c r="D21" i="2"/>
  <c r="E21" i="2"/>
  <c r="F21" i="2"/>
  <c r="G21" i="2"/>
  <c r="B21" i="2"/>
  <c r="C20" i="4"/>
  <c r="D20" i="4"/>
  <c r="B20" i="4"/>
  <c r="E20" i="4"/>
  <c r="D12" i="4"/>
  <c r="E12" i="4"/>
  <c r="C12" i="4"/>
  <c r="B12" i="4"/>
  <c r="B19" i="5"/>
  <c r="B9" i="5"/>
  <c r="F10" i="2"/>
  <c r="F20" i="2"/>
  <c r="G20" i="2"/>
  <c r="G10" i="2"/>
  <c r="C10" i="2"/>
  <c r="D10" i="2"/>
  <c r="D20" i="2"/>
  <c r="C20" i="2"/>
  <c r="E20" i="2"/>
  <c r="B20" i="2"/>
  <c r="E10" i="2"/>
  <c r="B10" i="2"/>
</calcChain>
</file>

<file path=xl/sharedStrings.xml><?xml version="1.0" encoding="utf-8"?>
<sst xmlns="http://schemas.openxmlformats.org/spreadsheetml/2006/main" count="74" uniqueCount="28">
  <si>
    <t>Flat Outer Endplate</t>
  </si>
  <si>
    <t>Downforce Values</t>
  </si>
  <si>
    <t>E1</t>
  </si>
  <si>
    <t>E2</t>
  </si>
  <si>
    <t>E3</t>
  </si>
  <si>
    <t>X-Brace</t>
  </si>
  <si>
    <t>Inner Endplate</t>
  </si>
  <si>
    <t>Outer Endplate</t>
  </si>
  <si>
    <t>Total Wing</t>
  </si>
  <si>
    <t>Drag Values</t>
  </si>
  <si>
    <t>Curved Outer Endplate</t>
  </si>
  <si>
    <t>Gurney Flap</t>
  </si>
  <si>
    <t>Flat Outer Endplate Image</t>
  </si>
  <si>
    <t>Footplate no Gurney Flap</t>
  </si>
  <si>
    <t>Curved Endplate Images</t>
  </si>
  <si>
    <t>Gurney Flap Images</t>
  </si>
  <si>
    <t>Footplate Images</t>
  </si>
  <si>
    <t>Design Scores</t>
  </si>
  <si>
    <t>Footplate Full Gurney Flap</t>
  </si>
  <si>
    <t>Footplate Half Gurney Flap</t>
  </si>
  <si>
    <t>Center Plate</t>
  </si>
  <si>
    <t>Half Gurney flap Footplate</t>
  </si>
  <si>
    <t>1 in Footplate</t>
  </si>
  <si>
    <t>0.8 in Footplate</t>
  </si>
  <si>
    <t>Flat Footplate</t>
  </si>
  <si>
    <t>0.45 in Footplate V1</t>
  </si>
  <si>
    <t>0.45 in Footplate V2</t>
  </si>
  <si>
    <t>0.45 in Footplate V3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</si>
</sst>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8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1" fillId="0" borderId="0" xfId="0" applyFont="1"/>
    <xf numFmtId="0" fontId="0" fillId="0" borderId="0" xfId="0" applyAlignment="1">
      <alignment wrapText="1"/>
    </xf>
    <xf numFmtId="0" fontId="0" fillId="0" borderId="0" xfId="0" applyAlignment="1"/>
    <xf numFmtId="0" fontId="2" fillId="0" borderId="0" xfId="0" applyFont="1" applyAlignment="1"/>
    <xf numFmtId="0" fontId="2" fillId="0" borderId="0" xfId="0" applyFont="1"/>
    <xf numFmtId="11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57150</xdr:rowOff>
    </xdr:from>
    <xdr:to>
      <xdr:col>7</xdr:col>
      <xdr:colOff>77383</xdr:colOff>
      <xdr:row>14</xdr:row>
      <xdr:rowOff>91440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26ED37-40CA-794E-BD43-9A44BB358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40030"/>
          <a:ext cx="5830482" cy="2411730"/>
        </a:xfrm>
        <a:prstGeom prst="rect">
          <a:avLst/>
        </a:prstGeom>
      </xdr:spPr>
    </xdr:pic>
    <xdr:clientData/>
  </xdr:twoCellAnchor>
  <xdr:twoCellAnchor editAs="oneCell">
    <xdr:from>
      <xdr:col>0</xdr:col>
      <xdr:colOff>77032</xdr:colOff>
      <xdr:row>14</xdr:row>
      <xdr:rowOff>156210</xdr:rowOff>
    </xdr:from>
    <xdr:to>
      <xdr:col>7</xdr:col>
      <xdr:colOff>48507</xdr:colOff>
      <xdr:row>35</xdr:row>
      <xdr:rowOff>31956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9DE1DD2-3B76-3CC9-DDE1-3900BF321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7032" y="2716530"/>
          <a:ext cx="5724575" cy="3716226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</xdr:colOff>
      <xdr:row>34</xdr:row>
      <xdr:rowOff>139064</xdr:rowOff>
    </xdr:from>
    <xdr:to>
      <xdr:col>7</xdr:col>
      <xdr:colOff>292864</xdr:colOff>
      <xdr:row>48</xdr:row>
      <xdr:rowOff>169545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628B2E2-00F7-883B-1162-997A59E75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670" y="6356984"/>
          <a:ext cx="6019294" cy="2590801"/>
        </a:xfrm>
        <a:prstGeom prst="rect">
          <a:avLst/>
        </a:prstGeom>
      </xdr:spPr>
    </xdr:pic>
    <xdr:clientData/>
  </xdr:twoCellAnchor>
  <xdr:twoCellAnchor editAs="oneCell">
    <xdr:from>
      <xdr:col>0</xdr:col>
      <xdr:colOff>210551</xdr:colOff>
      <xdr:row>49</xdr:row>
      <xdr:rowOff>15240</xdr:rowOff>
    </xdr:from>
    <xdr:to>
      <xdr:col>7</xdr:col>
      <xdr:colOff>232141</xdr:colOff>
      <xdr:row>68</xdr:row>
      <xdr:rowOff>110490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76CEFA2-E872-AAEC-7E7D-6237F12CE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0551" y="9349740"/>
          <a:ext cx="5774690" cy="3714750"/>
        </a:xfrm>
        <a:prstGeom prst="rect">
          <a:avLst/>
        </a:prstGeom>
      </xdr:spPr>
    </xdr:pic>
    <xdr:clientData/>
  </xdr:twoCellAnchor>
  <xdr:twoCellAnchor editAs="oneCell">
    <xdr:from>
      <xdr:col>0</xdr:col>
      <xdr:colOff>207645</xdr:colOff>
      <xdr:row>68</xdr:row>
      <xdr:rowOff>104775</xdr:rowOff>
    </xdr:from>
    <xdr:to>
      <xdr:col>7</xdr:col>
      <xdr:colOff>569075</xdr:colOff>
      <xdr:row>85</xdr:row>
      <xdr:rowOff>11009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713614E-00C4-8683-3169-F785BC3397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7645" y="12540615"/>
          <a:ext cx="6114530" cy="3015194"/>
        </a:xfrm>
        <a:prstGeom prst="rect">
          <a:avLst/>
        </a:prstGeom>
      </xdr:spPr>
    </xdr:pic>
    <xdr:clientData/>
  </xdr:twoCellAnchor>
  <xdr:twoCellAnchor editAs="oneCell">
    <xdr:from>
      <xdr:col>23</xdr:col>
      <xdr:colOff>47625</xdr:colOff>
      <xdr:row>1</xdr:row>
      <xdr:rowOff>27652</xdr:rowOff>
    </xdr:from>
    <xdr:to>
      <xdr:col>31</xdr:col>
      <xdr:colOff>479960</xdr:colOff>
      <xdr:row>15</xdr:row>
      <xdr:rowOff>82804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EAC3963-BF2A-DA8E-CA83-E50465722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478375" y="208627"/>
          <a:ext cx="5309135" cy="2588802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16</xdr:row>
      <xdr:rowOff>0</xdr:rowOff>
    </xdr:from>
    <xdr:to>
      <xdr:col>31</xdr:col>
      <xdr:colOff>152400</xdr:colOff>
      <xdr:row>31</xdr:row>
      <xdr:rowOff>3614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EE22B28-D687-A356-DE3D-75FFC4F14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430750" y="2895600"/>
          <a:ext cx="5029200" cy="2718239"/>
        </a:xfrm>
        <a:prstGeom prst="rect">
          <a:avLst/>
        </a:prstGeom>
      </xdr:spPr>
    </xdr:pic>
    <xdr:clientData/>
  </xdr:twoCellAnchor>
  <xdr:twoCellAnchor editAs="oneCell">
    <xdr:from>
      <xdr:col>23</xdr:col>
      <xdr:colOff>85725</xdr:colOff>
      <xdr:row>33</xdr:row>
      <xdr:rowOff>114300</xdr:rowOff>
    </xdr:from>
    <xdr:to>
      <xdr:col>31</xdr:col>
      <xdr:colOff>294345</xdr:colOff>
      <xdr:row>47</xdr:row>
      <xdr:rowOff>66675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DE6DC6-741B-DE29-2078-07E24F8A2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516475" y="6086475"/>
          <a:ext cx="5085420" cy="2486025"/>
        </a:xfrm>
        <a:prstGeom prst="rect">
          <a:avLst/>
        </a:prstGeom>
      </xdr:spPr>
    </xdr:pic>
    <xdr:clientData/>
  </xdr:twoCellAnchor>
  <xdr:twoCellAnchor editAs="oneCell">
    <xdr:from>
      <xdr:col>22</xdr:col>
      <xdr:colOff>514350</xdr:colOff>
      <xdr:row>51</xdr:row>
      <xdr:rowOff>38100</xdr:rowOff>
    </xdr:from>
    <xdr:to>
      <xdr:col>31</xdr:col>
      <xdr:colOff>9525</xdr:colOff>
      <xdr:row>64</xdr:row>
      <xdr:rowOff>74115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7297FC-8A6E-D832-66C9-6AC9B8D24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335500" y="9267825"/>
          <a:ext cx="4981575" cy="2388690"/>
        </a:xfrm>
        <a:prstGeom prst="rect">
          <a:avLst/>
        </a:prstGeom>
      </xdr:spPr>
    </xdr:pic>
    <xdr:clientData/>
  </xdr:twoCellAnchor>
  <xdr:twoCellAnchor editAs="oneCell">
    <xdr:from>
      <xdr:col>23</xdr:col>
      <xdr:colOff>38100</xdr:colOff>
      <xdr:row>69</xdr:row>
      <xdr:rowOff>142875</xdr:rowOff>
    </xdr:from>
    <xdr:to>
      <xdr:col>31</xdr:col>
      <xdr:colOff>260139</xdr:colOff>
      <xdr:row>82</xdr:row>
      <xdr:rowOff>66675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A927DDD-8499-A6F7-2D22-ABF2A56F6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68850" y="12630150"/>
          <a:ext cx="5098839" cy="22764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12</xdr:col>
      <xdr:colOff>962025</xdr:colOff>
      <xdr:row>14</xdr:row>
      <xdr:rowOff>58560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6FF055C-BBE6-9D15-0DF4-13A182361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353175" y="180975"/>
          <a:ext cx="4962525" cy="2411235"/>
        </a:xfrm>
        <a:prstGeom prst="rect">
          <a:avLst/>
        </a:prstGeom>
      </xdr:spPr>
    </xdr:pic>
    <xdr:clientData/>
  </xdr:twoCellAnchor>
  <xdr:twoCellAnchor editAs="oneCell">
    <xdr:from>
      <xdr:col>7</xdr:col>
      <xdr:colOff>590551</xdr:colOff>
      <xdr:row>17</xdr:row>
      <xdr:rowOff>123826</xdr:rowOff>
    </xdr:from>
    <xdr:to>
      <xdr:col>13</xdr:col>
      <xdr:colOff>111595</xdr:colOff>
      <xdr:row>30</xdr:row>
      <xdr:rowOff>104775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B197ED5-B378-5193-3EE6-90370D3BF5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334126" y="3200401"/>
          <a:ext cx="5112219" cy="2333624"/>
        </a:xfrm>
        <a:prstGeom prst="rect">
          <a:avLst/>
        </a:prstGeom>
      </xdr:spPr>
    </xdr:pic>
    <xdr:clientData/>
  </xdr:twoCellAnchor>
  <xdr:twoCellAnchor editAs="oneCell">
    <xdr:from>
      <xdr:col>7</xdr:col>
      <xdr:colOff>380999</xdr:colOff>
      <xdr:row>33</xdr:row>
      <xdr:rowOff>47626</xdr:rowOff>
    </xdr:from>
    <xdr:to>
      <xdr:col>13</xdr:col>
      <xdr:colOff>428625</xdr:colOff>
      <xdr:row>47</xdr:row>
      <xdr:rowOff>135524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1F43A74-3EE2-0B61-0401-A149A2370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134099" y="6334126"/>
          <a:ext cx="5648326" cy="2754898"/>
        </a:xfrm>
        <a:prstGeom prst="rect">
          <a:avLst/>
        </a:prstGeom>
      </xdr:spPr>
    </xdr:pic>
    <xdr:clientData/>
  </xdr:twoCellAnchor>
  <xdr:twoCellAnchor editAs="oneCell">
    <xdr:from>
      <xdr:col>7</xdr:col>
      <xdr:colOff>428625</xdr:colOff>
      <xdr:row>50</xdr:row>
      <xdr:rowOff>19050</xdr:rowOff>
    </xdr:from>
    <xdr:to>
      <xdr:col>13</xdr:col>
      <xdr:colOff>590274</xdr:colOff>
      <xdr:row>64</xdr:row>
      <xdr:rowOff>38100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666417-349E-E2B5-8049-CA86C9E15E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172200" y="9067800"/>
          <a:ext cx="5752824" cy="2552700"/>
        </a:xfrm>
        <a:prstGeom prst="rect">
          <a:avLst/>
        </a:prstGeom>
      </xdr:spPr>
    </xdr:pic>
    <xdr:clientData/>
  </xdr:twoCellAnchor>
  <xdr:twoCellAnchor editAs="oneCell">
    <xdr:from>
      <xdr:col>8</xdr:col>
      <xdr:colOff>85726</xdr:colOff>
      <xdr:row>68</xdr:row>
      <xdr:rowOff>66675</xdr:rowOff>
    </xdr:from>
    <xdr:to>
      <xdr:col>13</xdr:col>
      <xdr:colOff>552451</xdr:colOff>
      <xdr:row>83</xdr:row>
      <xdr:rowOff>108133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C01416-8DF0-E0B7-BF53-4B3FD73D6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438901" y="12372975"/>
          <a:ext cx="5448300" cy="2756083"/>
        </a:xfrm>
        <a:prstGeom prst="rect">
          <a:avLst/>
        </a:prstGeom>
      </xdr:spPr>
    </xdr:pic>
    <xdr:clientData/>
  </xdr:twoCellAnchor>
  <xdr:twoCellAnchor editAs="oneCell">
    <xdr:from>
      <xdr:col>13</xdr:col>
      <xdr:colOff>571500</xdr:colOff>
      <xdr:row>1</xdr:row>
      <xdr:rowOff>38100</xdr:rowOff>
    </xdr:from>
    <xdr:to>
      <xdr:col>22</xdr:col>
      <xdr:colOff>270647</xdr:colOff>
      <xdr:row>15</xdr:row>
      <xdr:rowOff>57150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65DC7B2-78BF-3847-6B23-4C63FAAE4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906250" y="219075"/>
          <a:ext cx="5185547" cy="2552700"/>
        </a:xfrm>
        <a:prstGeom prst="rect">
          <a:avLst/>
        </a:prstGeom>
      </xdr:spPr>
    </xdr:pic>
    <xdr:clientData/>
  </xdr:twoCellAnchor>
  <xdr:twoCellAnchor editAs="oneCell">
    <xdr:from>
      <xdr:col>13</xdr:col>
      <xdr:colOff>561976</xdr:colOff>
      <xdr:row>16</xdr:row>
      <xdr:rowOff>152400</xdr:rowOff>
    </xdr:from>
    <xdr:to>
      <xdr:col>22</xdr:col>
      <xdr:colOff>214784</xdr:colOff>
      <xdr:row>30</xdr:row>
      <xdr:rowOff>85725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DCA8B6D-136E-4993-F9E9-722B46CF7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896726" y="3048000"/>
          <a:ext cx="5139208" cy="2466975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</xdr:colOff>
      <xdr:row>32</xdr:row>
      <xdr:rowOff>152400</xdr:rowOff>
    </xdr:from>
    <xdr:to>
      <xdr:col>22</xdr:col>
      <xdr:colOff>271057</xdr:colOff>
      <xdr:row>46</xdr:row>
      <xdr:rowOff>57150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DE21747-2292-8994-7EA8-58CA482B5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953875" y="5943600"/>
          <a:ext cx="5138332" cy="2438400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95251</xdr:colOff>
      <xdr:row>50</xdr:row>
      <xdr:rowOff>66675</xdr:rowOff>
    </xdr:from>
    <xdr:to>
      <xdr:col>22</xdr:col>
      <xdr:colOff>285751</xdr:colOff>
      <xdr:row>63</xdr:row>
      <xdr:rowOff>98836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C1ED25-55DB-AB30-9B7F-A0220585D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039601" y="9115425"/>
          <a:ext cx="5067300" cy="2384836"/>
        </a:xfrm>
        <a:prstGeom prst="rect">
          <a:avLst/>
        </a:prstGeom>
      </xdr:spPr>
    </xdr:pic>
    <xdr:clientData/>
  </xdr:twoCellAnchor>
  <xdr:twoCellAnchor editAs="oneCell">
    <xdr:from>
      <xdr:col>14</xdr:col>
      <xdr:colOff>1</xdr:colOff>
      <xdr:row>67</xdr:row>
      <xdr:rowOff>0</xdr:rowOff>
    </xdr:from>
    <xdr:to>
      <xdr:col>22</xdr:col>
      <xdr:colOff>207193</xdr:colOff>
      <xdr:row>79</xdr:row>
      <xdr:rowOff>114300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BC795AD-D16C-E860-94AF-FD35DD155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944351" y="12125325"/>
          <a:ext cx="5083992" cy="2286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6AEF2F-8421-4571-A1E3-33A769174EBA}">
  <dimension ref="A1:B20"/>
  <sheetViews>
    <sheetView topLeftCell="A4" workbookViewId="0">
      <selection activeCell="B19" sqref="B19"/>
    </sheetView>
  </sheetViews>
  <sheetFormatPr defaultRowHeight="15" x14ac:dyDescent="0.25"/>
  <cols>
    <col min="1" max="1" width="16.28515625" customWidth="1"/>
    <col min="2" max="2" width="22" customWidth="1"/>
  </cols>
  <sheetData>
    <row r="1" spans="1:2" ht="18.75" x14ac:dyDescent="0.3">
      <c r="A1" s="4" t="s">
        <v>1</v>
      </c>
    </row>
    <row r="2" spans="1:2" ht="9.75" customHeight="1" x14ac:dyDescent="0.25"/>
    <row r="3" spans="1:2" x14ac:dyDescent="0.25">
      <c r="A3" s="1" t="s">
        <v>2</v>
      </c>
      <c r="B3">
        <v>20.46</v>
      </c>
    </row>
    <row r="4" spans="1:2" x14ac:dyDescent="0.25">
      <c r="A4" s="1" t="s">
        <v>3</v>
      </c>
      <c r="B4">
        <v>9.75</v>
      </c>
    </row>
    <row r="5" spans="1:2" x14ac:dyDescent="0.25">
      <c r="A5" s="1" t="s">
        <v>4</v>
      </c>
      <c r="B5">
        <v>2.46</v>
      </c>
    </row>
    <row r="6" spans="1:2" x14ac:dyDescent="0.25">
      <c r="A6" s="1" t="s">
        <v>20</v>
      </c>
      <c r="B6">
        <v>15.78</v>
      </c>
    </row>
    <row r="7" spans="1:2" x14ac:dyDescent="0.25">
      <c r="A7" s="1" t="s">
        <v>6</v>
      </c>
      <c r="B7" s="6">
        <v>0.53053399999999995</v>
      </c>
    </row>
    <row r="8" spans="1:2" x14ac:dyDescent="0.25">
      <c r="A8" s="1" t="s">
        <v>7</v>
      </c>
      <c r="B8" s="6">
        <v>1.1385666756521E-4</v>
      </c>
    </row>
    <row r="9" spans="1:2" x14ac:dyDescent="0.25">
      <c r="A9" s="1" t="s">
        <v>8</v>
      </c>
      <c r="B9">
        <f>SUM(B3:B8)</f>
        <v>48.980647856667574</v>
      </c>
    </row>
    <row r="11" spans="1:2" ht="18.75" x14ac:dyDescent="0.3">
      <c r="A11" s="5" t="s">
        <v>9</v>
      </c>
    </row>
    <row r="12" spans="1:2" ht="6.75" customHeight="1" x14ac:dyDescent="0.25"/>
    <row r="13" spans="1:2" x14ac:dyDescent="0.25">
      <c r="A13" s="1" t="s">
        <v>2</v>
      </c>
      <c r="B13">
        <v>9.7000000000000003E-2</v>
      </c>
    </row>
    <row r="14" spans="1:2" x14ac:dyDescent="0.25">
      <c r="A14" s="1" t="s">
        <v>3</v>
      </c>
      <c r="B14">
        <v>3.81</v>
      </c>
    </row>
    <row r="15" spans="1:2" x14ac:dyDescent="0.25">
      <c r="A15" s="1" t="s">
        <v>4</v>
      </c>
      <c r="B15">
        <v>2.1890000000000001</v>
      </c>
    </row>
    <row r="16" spans="1:2" x14ac:dyDescent="0.25">
      <c r="A16" s="1" t="s">
        <v>20</v>
      </c>
      <c r="B16">
        <v>-1.06</v>
      </c>
    </row>
    <row r="17" spans="1:2" x14ac:dyDescent="0.25">
      <c r="A17" s="1" t="s">
        <v>6</v>
      </c>
      <c r="B17" s="6">
        <v>0.25510509999999997</v>
      </c>
    </row>
    <row r="18" spans="1:2" x14ac:dyDescent="0.25">
      <c r="A18" s="1" t="s">
        <v>7</v>
      </c>
      <c r="B18">
        <v>0.129</v>
      </c>
    </row>
    <row r="19" spans="1:2" x14ac:dyDescent="0.25">
      <c r="A19" s="1" t="s">
        <v>8</v>
      </c>
      <c r="B19">
        <f>SUM(B13:B18)</f>
        <v>5.4201050999999989</v>
      </c>
    </row>
    <row r="20" spans="1:2" x14ac:dyDescent="0.25">
      <c r="A20" s="1"/>
    </row>
  </sheetData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E034AE-8CD6-4654-8427-F119FD4A7E88}">
  <dimension ref="A1:AG1"/>
  <sheetViews>
    <sheetView zoomScale="40" zoomScaleNormal="40" workbookViewId="0">
      <selection activeCell="AG2" sqref="AG2"/>
    </sheetView>
  </sheetViews>
  <sheetFormatPr defaultRowHeight="15" x14ac:dyDescent="0.25"/>
  <cols>
    <col min="1" max="1" width="16" customWidth="1"/>
    <col min="2" max="2" width="12.85546875" customWidth="1"/>
    <col min="3" max="3" width="12.7109375" customWidth="1"/>
    <col min="4" max="4" width="12" customWidth="1"/>
    <col min="5" max="5" width="12.5703125" customWidth="1"/>
    <col min="9" max="9" width="16.85546875" customWidth="1"/>
    <col min="10" max="10" width="13" customWidth="1"/>
    <col min="11" max="11" width="15.28515625" customWidth="1"/>
    <col min="12" max="12" width="13" customWidth="1"/>
    <col min="13" max="13" width="14.28515625" customWidth="1"/>
  </cols>
  <sheetData>
    <row r="1" spans="1:33" x14ac:dyDescent="0.25">
      <c r="A1" t="s">
        <v>12</v>
      </c>
      <c r="I1" t="s">
        <v>14</v>
      </c>
      <c r="O1" t="s">
        <v>15</v>
      </c>
      <c r="X1" t="s">
        <v>16</v>
      </c>
      <c r="AG1" t="s">
        <v>19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3BED15-016C-4D5F-A68B-CA74DDC963BE}">
  <dimension ref="A2:G21"/>
  <sheetViews>
    <sheetView workbookViewId="0">
      <selection activeCell="J18" sqref="J18"/>
    </sheetView>
  </sheetViews>
  <sheetFormatPr defaultRowHeight="15" x14ac:dyDescent="0.25"/>
  <cols>
    <col min="1" max="1" width="16.7109375" customWidth="1"/>
    <col min="2" max="6" width="15.7109375" customWidth="1"/>
    <col min="7" max="7" width="15.5703125" customWidth="1"/>
  </cols>
  <sheetData>
    <row r="2" spans="1:7" ht="18.75" x14ac:dyDescent="0.3">
      <c r="A2" s="4" t="s">
        <v>1</v>
      </c>
      <c r="B2" s="3"/>
      <c r="C2" s="3"/>
      <c r="D2" s="3"/>
      <c r="E2" s="3"/>
    </row>
    <row r="3" spans="1:7" ht="35.450000000000003" customHeight="1" x14ac:dyDescent="0.25">
      <c r="B3" s="2" t="s">
        <v>0</v>
      </c>
      <c r="C3" s="2" t="s">
        <v>10</v>
      </c>
      <c r="D3" s="2" t="s">
        <v>11</v>
      </c>
      <c r="E3" s="2" t="s">
        <v>13</v>
      </c>
      <c r="F3" s="2" t="s">
        <v>19</v>
      </c>
      <c r="G3" s="2" t="s">
        <v>18</v>
      </c>
    </row>
    <row r="4" spans="1:7" x14ac:dyDescent="0.25">
      <c r="A4" s="1" t="s">
        <v>2</v>
      </c>
      <c r="B4">
        <v>27</v>
      </c>
      <c r="C4">
        <v>25</v>
      </c>
      <c r="D4">
        <v>26.1</v>
      </c>
      <c r="E4">
        <v>28.3</v>
      </c>
      <c r="F4">
        <v>29.23</v>
      </c>
      <c r="G4">
        <v>24.99</v>
      </c>
    </row>
    <row r="5" spans="1:7" x14ac:dyDescent="0.25">
      <c r="A5" s="1" t="s">
        <v>3</v>
      </c>
      <c r="B5">
        <v>13.8</v>
      </c>
      <c r="C5">
        <v>12.3</v>
      </c>
      <c r="D5">
        <v>12.85</v>
      </c>
      <c r="E5">
        <v>14.1</v>
      </c>
      <c r="F5">
        <v>14</v>
      </c>
      <c r="G5">
        <v>13.39</v>
      </c>
    </row>
    <row r="6" spans="1:7" x14ac:dyDescent="0.25">
      <c r="A6" s="1" t="s">
        <v>4</v>
      </c>
      <c r="B6">
        <v>6</v>
      </c>
      <c r="C6">
        <v>5.04</v>
      </c>
      <c r="D6">
        <v>5.3</v>
      </c>
      <c r="E6">
        <v>5</v>
      </c>
      <c r="F6">
        <v>5.47</v>
      </c>
      <c r="G6">
        <v>5.8</v>
      </c>
    </row>
    <row r="7" spans="1:7" x14ac:dyDescent="0.25">
      <c r="A7" s="1" t="s">
        <v>5</v>
      </c>
      <c r="B7">
        <v>26.5</v>
      </c>
      <c r="C7">
        <v>27.8</v>
      </c>
      <c r="D7">
        <v>28.1</v>
      </c>
      <c r="E7">
        <v>29.4</v>
      </c>
      <c r="F7">
        <v>29.77</v>
      </c>
      <c r="G7">
        <v>23.93</v>
      </c>
    </row>
    <row r="8" spans="1:7" x14ac:dyDescent="0.25">
      <c r="A8" s="1" t="s">
        <v>6</v>
      </c>
      <c r="B8">
        <v>0.1</v>
      </c>
      <c r="C8">
        <v>0.09</v>
      </c>
      <c r="D8">
        <v>0.09</v>
      </c>
      <c r="E8">
        <v>0.1</v>
      </c>
      <c r="F8">
        <v>0.1</v>
      </c>
      <c r="G8">
        <v>0.09</v>
      </c>
    </row>
    <row r="9" spans="1:7" x14ac:dyDescent="0.25">
      <c r="A9" s="1" t="s">
        <v>7</v>
      </c>
      <c r="B9">
        <v>0</v>
      </c>
      <c r="C9">
        <v>-0.04</v>
      </c>
      <c r="D9">
        <v>-0.03</v>
      </c>
      <c r="E9">
        <v>1.5</v>
      </c>
      <c r="F9">
        <v>1.87</v>
      </c>
      <c r="G9">
        <v>1.92</v>
      </c>
    </row>
    <row r="10" spans="1:7" x14ac:dyDescent="0.25">
      <c r="A10" s="1" t="s">
        <v>8</v>
      </c>
      <c r="B10" s="1">
        <f>SUM(B4:B9)</f>
        <v>73.399999999999991</v>
      </c>
      <c r="C10" s="1">
        <f t="shared" ref="C10:D10" si="0">SUM(C4:C9)</f>
        <v>70.19</v>
      </c>
      <c r="D10" s="1">
        <f t="shared" si="0"/>
        <v>72.41</v>
      </c>
      <c r="E10" s="1">
        <f>SUM(E4:E9)</f>
        <v>78.399999999999991</v>
      </c>
      <c r="F10" s="1">
        <f>SUM(F4:F9)</f>
        <v>80.44</v>
      </c>
      <c r="G10" s="1">
        <f>SUM(G4:G9)</f>
        <v>70.11999999999999</v>
      </c>
    </row>
    <row r="12" spans="1:7" ht="18.75" x14ac:dyDescent="0.3">
      <c r="A12" s="5" t="s">
        <v>9</v>
      </c>
    </row>
    <row r="13" spans="1:7" ht="30" x14ac:dyDescent="0.25">
      <c r="B13" s="2" t="s">
        <v>0</v>
      </c>
      <c r="C13" s="2" t="s">
        <v>10</v>
      </c>
      <c r="D13" s="2" t="s">
        <v>11</v>
      </c>
      <c r="E13" s="2" t="s">
        <v>13</v>
      </c>
      <c r="F13" s="2" t="s">
        <v>19</v>
      </c>
      <c r="G13" s="2" t="s">
        <v>18</v>
      </c>
    </row>
    <row r="14" spans="1:7" x14ac:dyDescent="0.25">
      <c r="A14" s="1" t="s">
        <v>2</v>
      </c>
      <c r="B14">
        <v>-0.49</v>
      </c>
      <c r="C14">
        <v>-0.46</v>
      </c>
      <c r="D14">
        <v>-0.49</v>
      </c>
      <c r="E14">
        <v>-0.7</v>
      </c>
      <c r="F14">
        <v>-0.59</v>
      </c>
      <c r="G14">
        <v>-0.36</v>
      </c>
    </row>
    <row r="15" spans="1:7" x14ac:dyDescent="0.25">
      <c r="A15" s="1" t="s">
        <v>3</v>
      </c>
      <c r="B15">
        <v>6.13</v>
      </c>
      <c r="C15">
        <v>5.47</v>
      </c>
      <c r="D15">
        <v>5.73</v>
      </c>
      <c r="E15">
        <v>5.85</v>
      </c>
      <c r="F15">
        <v>6.11</v>
      </c>
      <c r="G15">
        <v>5.94</v>
      </c>
    </row>
    <row r="16" spans="1:7" x14ac:dyDescent="0.25">
      <c r="A16" s="1" t="s">
        <v>4</v>
      </c>
      <c r="B16">
        <v>6.55</v>
      </c>
      <c r="C16">
        <v>5.71</v>
      </c>
      <c r="D16">
        <v>5.91</v>
      </c>
      <c r="E16">
        <v>5.5</v>
      </c>
      <c r="F16">
        <v>6.05</v>
      </c>
      <c r="G16">
        <v>6.35</v>
      </c>
    </row>
    <row r="17" spans="1:7" x14ac:dyDescent="0.25">
      <c r="A17" s="1" t="s">
        <v>5</v>
      </c>
      <c r="B17">
        <v>0.20100000000000001</v>
      </c>
      <c r="C17">
        <v>0.12</v>
      </c>
      <c r="D17">
        <v>0.11</v>
      </c>
      <c r="E17">
        <v>0.02</v>
      </c>
      <c r="F17">
        <v>0.09</v>
      </c>
      <c r="G17">
        <v>0.39</v>
      </c>
    </row>
    <row r="18" spans="1:7" x14ac:dyDescent="0.25">
      <c r="A18" s="1" t="s">
        <v>6</v>
      </c>
      <c r="B18">
        <v>0.1</v>
      </c>
      <c r="C18">
        <v>0.1</v>
      </c>
      <c r="D18">
        <v>0.1</v>
      </c>
      <c r="E18">
        <v>0.1</v>
      </c>
      <c r="F18">
        <v>0.11</v>
      </c>
      <c r="G18">
        <v>0.1</v>
      </c>
    </row>
    <row r="19" spans="1:7" x14ac:dyDescent="0.25">
      <c r="A19" s="1" t="s">
        <v>7</v>
      </c>
      <c r="B19">
        <v>8.4000000000000005E-2</v>
      </c>
      <c r="C19">
        <v>0.52</v>
      </c>
      <c r="D19">
        <v>0.48</v>
      </c>
      <c r="E19">
        <v>0.15</v>
      </c>
      <c r="F19">
        <v>0.56000000000000005</v>
      </c>
      <c r="G19">
        <v>1.022</v>
      </c>
    </row>
    <row r="20" spans="1:7" x14ac:dyDescent="0.25">
      <c r="A20" s="1" t="s">
        <v>8</v>
      </c>
      <c r="B20" s="1">
        <f>SUM(B14:B19)</f>
        <v>12.574999999999999</v>
      </c>
      <c r="C20" s="1">
        <f>SUM(C14:C19)</f>
        <v>11.459999999999997</v>
      </c>
      <c r="D20" s="1">
        <f>SUM(D14:D19)</f>
        <v>11.84</v>
      </c>
      <c r="E20" s="1">
        <f>SUM(E14:E19)</f>
        <v>10.919999999999998</v>
      </c>
      <c r="F20" s="1">
        <f t="shared" ref="F20:G20" si="1">SUM(F14:F19)</f>
        <v>12.33</v>
      </c>
      <c r="G20" s="1">
        <f t="shared" si="1"/>
        <v>13.442</v>
      </c>
    </row>
    <row r="21" spans="1:7" x14ac:dyDescent="0.25">
      <c r="A21" s="1" t="s">
        <v>17</v>
      </c>
      <c r="B21" s="1">
        <f xml:space="preserve"> 2*( B10-'222 Design'!$B9) - (B20-'222 Design'!$B19)</f>
        <v>41.683809386664834</v>
      </c>
      <c r="C21" s="1">
        <f xml:space="preserve"> 2*( C10-'222 Design'!$B9) - (C20-'222 Design'!$B19)</f>
        <v>36.378809386664848</v>
      </c>
      <c r="D21" s="1">
        <f xml:space="preserve"> 2*( D10-'222 Design'!$B9) - (D20-'222 Design'!$B19)</f>
        <v>40.438809386664843</v>
      </c>
      <c r="E21" s="1">
        <f xml:space="preserve"> 2*( E10-'222 Design'!$B9) - (E20-'222 Design'!$B19)</f>
        <v>53.338809386664835</v>
      </c>
      <c r="F21" s="1">
        <f xml:space="preserve"> 2*( F10-'222 Design'!$B9) - (F20-'222 Design'!$B19)</f>
        <v>56.008809386664851</v>
      </c>
      <c r="G21" s="1">
        <f xml:space="preserve"> 2*( G10-'222 Design'!$B9) - (G20-'222 Design'!$B19)</f>
        <v>34.256809386664834</v>
      </c>
    </row>
  </sheetData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1C185F-5BAC-4F83-8FEF-0CAD3462FE10}">
  <dimension ref="A1"/>
  <sheetViews>
    <sheetView workbookViewId="0">
      <selection activeCell="E3" sqref="E3"/>
    </sheetView>
  </sheetViews>
  <sheetFormatPr defaultRowHeight="15" x14ac:dyDescent="0.25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064B46-8695-448B-B3D4-24ACE8B7A8EC}">
  <dimension ref="A1:H20"/>
  <sheetViews>
    <sheetView tabSelected="1" workbookViewId="0">
      <selection activeCell="H20" sqref="H20"/>
    </sheetView>
  </sheetViews>
  <sheetFormatPr defaultRowHeight="15" x14ac:dyDescent="0.25"/>
  <cols>
    <col min="1" max="1" width="14.7109375" customWidth="1"/>
    <col min="2" max="2" width="15.7109375" customWidth="1"/>
    <col min="3" max="3" width="15.28515625" customWidth="1"/>
    <col min="4" max="4" width="13.7109375" customWidth="1"/>
    <col min="5" max="5" width="14.85546875" customWidth="1"/>
    <col min="6" max="6" width="18.7109375" customWidth="1"/>
    <col min="7" max="7" width="18.42578125" customWidth="1"/>
    <col min="8" max="8" width="18.140625" customWidth="1"/>
  </cols>
  <sheetData>
    <row r="1" spans="1:8" ht="18.75" x14ac:dyDescent="0.3">
      <c r="A1" s="4" t="s">
        <v>1</v>
      </c>
      <c r="B1" s="3"/>
      <c r="C1" s="3"/>
      <c r="D1" s="3"/>
      <c r="E1" s="3"/>
    </row>
    <row r="2" spans="1:8" ht="45" x14ac:dyDescent="0.25">
      <c r="B2" s="2" t="s">
        <v>21</v>
      </c>
      <c r="C2" s="2" t="s">
        <v>24</v>
      </c>
      <c r="D2" s="2" t="s">
        <v>22</v>
      </c>
      <c r="E2" s="2" t="s">
        <v>23</v>
      </c>
      <c r="F2" s="2" t="s">
        <v>25</v>
      </c>
      <c r="G2" s="2" t="s">
        <v>26</v>
      </c>
      <c r="H2" s="2" t="s">
        <v>27</v>
      </c>
    </row>
    <row r="3" spans="1:8" x14ac:dyDescent="0.25">
      <c r="A3" s="1" t="s">
        <v>2</v>
      </c>
      <c r="B3">
        <v>28.78</v>
      </c>
      <c r="C3">
        <v>27.5</v>
      </c>
      <c r="D3">
        <v>24.57</v>
      </c>
      <c r="E3">
        <v>26.22</v>
      </c>
    </row>
    <row r="4" spans="1:8" x14ac:dyDescent="0.25">
      <c r="A4" s="1" t="s">
        <v>3</v>
      </c>
      <c r="B4">
        <v>13.78</v>
      </c>
      <c r="C4">
        <v>13.16</v>
      </c>
      <c r="D4">
        <v>11.63</v>
      </c>
      <c r="E4">
        <v>12.46</v>
      </c>
    </row>
    <row r="5" spans="1:8" x14ac:dyDescent="0.25">
      <c r="A5" s="1" t="s">
        <v>4</v>
      </c>
      <c r="B5">
        <v>5.98</v>
      </c>
      <c r="C5">
        <v>5.16</v>
      </c>
      <c r="D5">
        <v>5.09</v>
      </c>
      <c r="E5">
        <v>4.9000000000000004</v>
      </c>
    </row>
    <row r="6" spans="1:8" x14ac:dyDescent="0.25">
      <c r="A6" s="1" t="s">
        <v>5</v>
      </c>
      <c r="B6">
        <v>27.87</v>
      </c>
      <c r="C6">
        <v>25.96</v>
      </c>
      <c r="D6">
        <v>25.6</v>
      </c>
      <c r="E6">
        <v>25.59</v>
      </c>
    </row>
    <row r="7" spans="1:8" x14ac:dyDescent="0.25">
      <c r="A7" s="1" t="s">
        <v>6</v>
      </c>
      <c r="B7">
        <v>0.08</v>
      </c>
      <c r="C7">
        <v>0.08</v>
      </c>
      <c r="D7">
        <v>0.08</v>
      </c>
      <c r="E7">
        <v>0.08</v>
      </c>
    </row>
    <row r="8" spans="1:8" x14ac:dyDescent="0.25">
      <c r="A8" s="1" t="s">
        <v>7</v>
      </c>
      <c r="B8">
        <v>1.88</v>
      </c>
      <c r="C8">
        <v>1.45</v>
      </c>
      <c r="D8">
        <v>2.2400000000000002</v>
      </c>
      <c r="E8">
        <v>1.97</v>
      </c>
    </row>
    <row r="9" spans="1:8" x14ac:dyDescent="0.25">
      <c r="A9" s="1" t="s">
        <v>8</v>
      </c>
      <c r="B9" s="1">
        <v>78.400000000000006</v>
      </c>
      <c r="C9" s="1">
        <v>73.3</v>
      </c>
      <c r="D9" s="1">
        <v>69.22</v>
      </c>
      <c r="E9" s="1">
        <v>71.22</v>
      </c>
      <c r="F9" s="1">
        <v>75.14</v>
      </c>
      <c r="G9" s="1">
        <v>75.150000000000006</v>
      </c>
      <c r="H9" s="1">
        <v>75.7</v>
      </c>
    </row>
    <row r="11" spans="1:8" ht="18.75" x14ac:dyDescent="0.3">
      <c r="A11" s="5" t="s">
        <v>9</v>
      </c>
    </row>
    <row r="12" spans="1:8" ht="27.6" customHeight="1" x14ac:dyDescent="0.25">
      <c r="B12" s="2" t="str">
        <f>B2</f>
        <v>Half Gurney flap Footplate</v>
      </c>
      <c r="C12" s="2" t="str">
        <f>C2</f>
        <v>Flat Footplate</v>
      </c>
      <c r="D12" s="2" t="str">
        <f t="shared" ref="D12:H12" si="0">D2</f>
        <v>1 in Footplate</v>
      </c>
      <c r="E12" s="2" t="str">
        <f t="shared" si="0"/>
        <v>0.8 in Footplate</v>
      </c>
      <c r="F12" s="2" t="str">
        <f t="shared" si="0"/>
        <v>0.45 in Footplate V1</v>
      </c>
      <c r="G12" s="2" t="str">
        <f t="shared" si="0"/>
        <v>0.45 in Footplate V2</v>
      </c>
      <c r="H12" s="2" t="str">
        <f t="shared" si="0"/>
        <v>0.45 in Footplate V3</v>
      </c>
    </row>
    <row r="13" spans="1:8" x14ac:dyDescent="0.25">
      <c r="A13" s="1" t="s">
        <v>2</v>
      </c>
      <c r="B13">
        <v>-0.52</v>
      </c>
      <c r="C13">
        <v>-0.49</v>
      </c>
      <c r="D13">
        <v>-0.42</v>
      </c>
      <c r="E13">
        <v>-0.47</v>
      </c>
    </row>
    <row r="14" spans="1:8" x14ac:dyDescent="0.25">
      <c r="A14" s="1" t="s">
        <v>3</v>
      </c>
      <c r="B14">
        <v>5.86</v>
      </c>
      <c r="C14">
        <v>5.72</v>
      </c>
      <c r="D14">
        <v>5.01</v>
      </c>
      <c r="E14">
        <v>5.4</v>
      </c>
    </row>
    <row r="15" spans="1:8" x14ac:dyDescent="0.25">
      <c r="A15" s="1" t="s">
        <v>4</v>
      </c>
      <c r="B15">
        <v>6.37</v>
      </c>
      <c r="C15">
        <v>5.72</v>
      </c>
      <c r="D15">
        <v>5.43</v>
      </c>
      <c r="E15">
        <v>5.44</v>
      </c>
    </row>
    <row r="16" spans="1:8" x14ac:dyDescent="0.25">
      <c r="A16" s="1" t="s">
        <v>5</v>
      </c>
      <c r="B16">
        <v>0.56999999999999995</v>
      </c>
      <c r="C16">
        <v>0.54</v>
      </c>
      <c r="D16">
        <v>0.55000000000000004</v>
      </c>
      <c r="E16">
        <v>0.55000000000000004</v>
      </c>
    </row>
    <row r="17" spans="1:8" x14ac:dyDescent="0.25">
      <c r="A17" s="1" t="s">
        <v>6</v>
      </c>
      <c r="B17">
        <v>0.09</v>
      </c>
      <c r="C17">
        <v>0.08</v>
      </c>
      <c r="D17">
        <v>0.08</v>
      </c>
      <c r="E17">
        <v>0.08</v>
      </c>
    </row>
    <row r="18" spans="1:8" x14ac:dyDescent="0.25">
      <c r="A18" s="1" t="s">
        <v>7</v>
      </c>
      <c r="B18">
        <v>0.56999999999999995</v>
      </c>
      <c r="C18">
        <v>0.12</v>
      </c>
      <c r="D18">
        <v>0.16</v>
      </c>
      <c r="E18">
        <v>0.16</v>
      </c>
    </row>
    <row r="19" spans="1:8" x14ac:dyDescent="0.25">
      <c r="A19" s="1" t="s">
        <v>8</v>
      </c>
      <c r="B19" s="1">
        <v>12.96</v>
      </c>
      <c r="C19" s="1">
        <v>11.69</v>
      </c>
      <c r="D19" s="1">
        <v>10.8</v>
      </c>
      <c r="E19" s="1">
        <v>11.16</v>
      </c>
      <c r="F19" s="1">
        <v>12.04</v>
      </c>
      <c r="G19" s="1">
        <v>12.04</v>
      </c>
      <c r="H19" s="1">
        <v>12.09</v>
      </c>
    </row>
    <row r="20" spans="1:8" x14ac:dyDescent="0.25">
      <c r="A20" s="1" t="s">
        <v>17</v>
      </c>
      <c r="B20" s="1">
        <f>2 * ( B9 -'222 Design'!$B9 ) - (B19 - '222 Design'!$B19)</f>
        <v>51.298809386664864</v>
      </c>
      <c r="C20" s="1">
        <f>2 * ( C9 -'222 Design'!$B9 ) - (C19 - '222 Design'!$B19)</f>
        <v>42.36880938666485</v>
      </c>
      <c r="D20" s="1">
        <f>2 * ( D9 -'222 Design'!$B9 ) - (D19 - '222 Design'!$B19)</f>
        <v>35.098809386664847</v>
      </c>
      <c r="E20" s="1">
        <f>2 * ( E9 -'222 Design'!$B9 ) - (E19 - '222 Design'!$B19)</f>
        <v>38.738809386664848</v>
      </c>
      <c r="F20" s="1">
        <f>2 * ( F9 -'222 Design'!$B9 ) - (F19 - '222 Design'!$B19)</f>
        <v>45.698809386664855</v>
      </c>
      <c r="G20" s="1">
        <f>2 * ( G9 -'222 Design'!$B9 ) - (G19 - '222 Design'!$B19)</f>
        <v>45.718809386664866</v>
      </c>
      <c r="H20" s="1">
        <f>2 * ( H9 -'222 Design'!$B9 ) - (H19 - '222 Design'!$B19)</f>
        <v>46.768809386664856</v>
      </c>
    </row>
  </sheetData>
  <phoneticPr fontId="3" type="noConversion"/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222 Design</vt:lpstr>
      <vt:lpstr>Original X-Brace Images</vt:lpstr>
      <vt:lpstr>Original X-Brace Results</vt:lpstr>
      <vt:lpstr>X-Brace.1 Images</vt:lpstr>
      <vt:lpstr>X-Brace.1 Results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Goutam Yerri</dc:creator>
  <cp:lastModifiedBy>Goutam Yerri</cp:lastModifiedBy>
  <dcterms:created xsi:type="dcterms:W3CDTF">2022-10-27T07:06:50Z</dcterms:created>
  <dcterms:modified xsi:type="dcterms:W3CDTF">2022-11-30T16:30:34Z</dcterms:modified>
</cp:coreProperties>
</file>